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лькино" sheetId="1" r:id="rId1"/>
  </sheets>
  <definedNames>
    <definedName name="_xlnm.Print_Titles" localSheetId="0">'илькино'!$14:$14</definedName>
    <definedName name="Excel_BuiltIn_Print_Area_2_1">#REF!</definedName>
    <definedName name="Excel_BuiltIn_Print_Area_7">#REF!</definedName>
    <definedName name="Excel_BuiltIn_Print_Titles" localSheetId="0">'илькино'!$14:$14</definedName>
  </definedNames>
  <calcPr fullCalcOnLoad="1"/>
</workbook>
</file>

<file path=xl/sharedStrings.xml><?xml version="1.0" encoding="utf-8"?>
<sst xmlns="http://schemas.openxmlformats.org/spreadsheetml/2006/main" count="235" uniqueCount="229">
  <si>
    <t>Приложение № 1</t>
  </si>
  <si>
    <t>к решению Совета</t>
  </si>
  <si>
    <t>народных депутатов</t>
  </si>
  <si>
    <t xml:space="preserve">                   муниципального образования</t>
  </si>
  <si>
    <t xml:space="preserve">              Илькинское сельское поселение</t>
  </si>
  <si>
    <t>Меленковского муниципального района</t>
  </si>
  <si>
    <t>Владимирской области</t>
  </si>
  <si>
    <t xml:space="preserve"> от   22.05.2024г. №13 </t>
  </si>
  <si>
    <t xml:space="preserve">Доходы бюджета муниципального образования  Илькинское сельское поселение Меленковского муниципального района Владимирской области с учетом объема межбюджетных трансфертов, получаемых из других бюджетов бюджетной системы Российской Федерации                                                                                 на 2024 год и на плановый период 2025 и 2026 годов </t>
  </si>
  <si>
    <t>тыс.руб.</t>
  </si>
  <si>
    <t>Код бюджетной классификации Российской Федерации</t>
  </si>
  <si>
    <t>Наименование доходов</t>
  </si>
  <si>
    <t>План на 2024 год</t>
  </si>
  <si>
    <t>План на 2025 год</t>
  </si>
  <si>
    <t>План на 2026 год</t>
  </si>
  <si>
    <t>ДОХОДЫ-ВСЕГО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</si>
  <si>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</si>
  <si>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</si>
  <si>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</si>
  <si>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</si>
  <si>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</si>
  <si>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</si>
  <si>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</si>
  <si>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</si>
  <si>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 xml:space="preserve">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</si>
  <si>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практиктой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</si>
  <si>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</si>
  <si>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</si>
  <si>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</si>
  <si>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</si>
  <si>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</si>
  <si>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</si>
  <si>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</si>
  <si>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</si>
  <si>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</si>
  <si>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</si>
  <si>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</si>
  <si>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</si>
  <si>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</si>
  <si>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</si>
  <si>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</si>
  <si>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</si>
  <si>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</si>
  <si>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</si>
  <si>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</si>
  <si>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</si>
  <si>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</si>
  <si>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</si>
  <si>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</si>
  <si>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 xml:space="preserve"> 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</si>
  <si>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</si>
  <si>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</si>
  <si>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</si>
  <si>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 взимаемый в связи с применением патентной системы налогообложения, зачисляемый в бюджеты муниципальных районов 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</si>
  <si>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</si>
  <si>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</si>
  <si>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</si>
  <si>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</si>
  <si>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</si>
  <si>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</si>
  <si>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</si>
  <si>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лиц,взимаемый по ставкам,применяемым к объектам налогообложения, расположенным в границах  сельских поселений</t>
  </si>
  <si>
    <t>1 06 04000 02 0000 110</t>
  </si>
  <si>
    <t>Транспортный налог</t>
  </si>
  <si>
    <t>1 06 04012 02 0000 110</t>
  </si>
  <si>
    <t>Транспортный налог с физических лиц</t>
  </si>
  <si>
    <t xml:space="preserve"> 1 06 06000 00 0000 110</t>
  </si>
  <si>
    <t>Земельный налог</t>
  </si>
  <si>
    <t xml:space="preserve"> 1 06 06033 10 0000 110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</si>
  <si>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</si>
  <si>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</si>
  <si>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</si>
  <si>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
1 07 00000 00 0000 000
</t>
  </si>
  <si>
    <t xml:space="preserve">НАЛОГИ, СБОРЫ И РЕГУЛЯРНЫЕ ПЛАТЕЖИ ЗА ПОЛЬЗОВАНИЕ ПРИРОДНЫМИ РЕСУРСАМИ
</t>
  </si>
  <si>
    <t>1 07 01000 01 0000 110</t>
  </si>
  <si>
    <t>Налог на добычу полезных ископаемых</t>
  </si>
  <si>
    <t xml:space="preserve">1 07 01020 01 0000 110
</t>
  </si>
  <si>
    <t>Налог на добычу общераспространенных полезных ископаемых</t>
  </si>
  <si>
    <t xml:space="preserve"> 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</si>
  <si>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</si>
  <si>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</si>
  <si>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</si>
  <si>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</si>
  <si>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</si>
  <si>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</si>
  <si>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</si>
  <si>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</si>
  <si>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</si>
  <si>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</si>
  <si>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</si>
  <si>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</si>
  <si>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</si>
  <si>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</si>
  <si>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</si>
  <si>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1 11 05030 00 0000 120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</si>
  <si>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</si>
  <si>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1 11 05035 10 0000 120</t>
  </si>
  <si>
    <t>Доходы от сдачи в аренду имущества,находящегося в оперативном управлении органов управления сельских  поселений 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</si>
  <si>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</si>
  <si>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</si>
  <si>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</si>
  <si>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</si>
  <si>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</si>
  <si>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</si>
  <si>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</si>
  <si>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</si>
  <si>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</si>
  <si>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</si>
  <si>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</si>
  <si>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</si>
  <si>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</si>
  <si>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</si>
  <si>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</si>
  <si>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</si>
  <si>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</si>
  <si>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</si>
  <si>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</si>
  <si>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</si>
  <si>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</si>
  <si>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</si>
  <si>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</si>
  <si>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</si>
  <si>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1 14 02030 05 0000 440</t>
  </si>
  <si>
    <t>Доходы от реализации имущества, находящегося в собственности муниципальных районов (за исключнением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</si>
  <si>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</si>
  <si>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</si>
  <si>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</si>
  <si>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</si>
  <si>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</si>
  <si>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</si>
  <si>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 1 14 06013 10 0000 430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</si>
  <si>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</si>
  <si>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</si>
  <si>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</si>
  <si>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</si>
  <si>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</si>
  <si>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</si>
  <si>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</si>
  <si>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</si>
  <si>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</si>
  <si>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</si>
  <si>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</si>
  <si>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</si>
  <si>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1 16 07000 00 0000 140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</si>
  <si>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</si>
  <si>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</si>
  <si>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</si>
  <si>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1 16 07010 10 0000 140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</si>
  <si>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</si>
  <si>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</si>
  <si>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</si>
  <si>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</si>
  <si>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</si>
  <si>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1 16 11000 01 0000 140</t>
  </si>
  <si>
    <t>Платежи, уплачиваемые в целях возмещения вреда</t>
  </si>
  <si>
    <t>1 19 05000 05 0000 151</t>
  </si>
  <si>
    <t>Возврат остатков субсидий и субвенций из бюджетов муниципальных районов</t>
  </si>
  <si>
    <t xml:space="preserve"> 1 17 00000 00 0000 000</t>
  </si>
  <si>
    <t>Прочие неналоговые доходы</t>
  </si>
  <si>
    <t xml:space="preserve"> 1 17 01000 00 0000 180</t>
  </si>
  <si>
    <t>Невыясненные поступления</t>
  </si>
  <si>
    <t xml:space="preserve"> 1 17 01050 05 0000 180</t>
  </si>
  <si>
    <t>Невыясненные поступления,зачисляемые в бюджеты муниципальных районов</t>
  </si>
  <si>
    <t xml:space="preserve"> 1 17 05000 00 0000 180</t>
  </si>
  <si>
    <t xml:space="preserve"> 1 17 05050 05 0000 180</t>
  </si>
  <si>
    <t>Прочие неналоговые доходы бюджетов муниципальных районов</t>
  </si>
  <si>
    <t>ИТОГО ДОХОДОВ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</si>
  <si>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</si>
  <si>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</si>
  <si>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</si>
  <si>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</si>
  <si>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</si>
  <si>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</si>
  <si>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</si>
  <si>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</si>
  <si>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2 02 15002 10 7043 150</t>
  </si>
  <si>
    <t>Дотации бюджетам сельских поселений на поддержку мер по обеспечению сбалансированности бюджетов</t>
  </si>
  <si>
    <t xml:space="preserve"> 2 02 15002 10 7044 150</t>
  </si>
  <si>
    <t xml:space="preserve"> 2 02 15002 10 7069 150</t>
  </si>
  <si>
    <t xml:space="preserve"> 2 02 15002 10 7070 150</t>
  </si>
  <si>
    <t xml:space="preserve"> 2 02 20000 00 0000 150</t>
  </si>
  <si>
    <t>Субсидии бюджетам бюджетной системы Российской Федерации (межбюджетные субсидии)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</si>
  <si>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</si>
  <si>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</si>
  <si>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</si>
  <si>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</si>
  <si>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2 02 25576 00 0000 150</t>
  </si>
  <si>
    <t>Субсидии бюджетам на обеспечение комплексного развития сельских территорий</t>
  </si>
  <si>
    <t>2 02 25513 10 0000 150</t>
  </si>
  <si>
    <t>Субсидия бюджетам сельских поселений на развитие сети учреждений культурно-досугового типа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</si>
  <si>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</si>
  <si>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</si>
  <si>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2 02 29999 00 0000 150</t>
  </si>
  <si>
    <t>Прочие субсидии</t>
  </si>
  <si>
    <t>2 02 29999 10 7013 150</t>
  </si>
  <si>
    <t>Прочие субсидии бюджетам сельских поселений (Прочие субсидии бюджетам сельских поселений на замену устаревших светильников на новые энергоэффективные, монтаж самонесущих изолированных проводов)</t>
  </si>
  <si>
    <t>2 02 29999 10 7039 150</t>
  </si>
  <si>
    <r>
      <rPr>
        <sz val="11"/>
        <rFont val="Times New Roman"/>
        <family val="1"/>
      </rPr>
      <t xml:space="preserve">Прочие субсидии бюджетам сельских поселений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</t>
    </r>
    <r>
      <rPr>
        <sz val="11"/>
        <color indexed="12"/>
        <rFont val="Calibri"/>
        <family val="2"/>
      </rPr>
      <t>N 597</t>
    </r>
    <r>
      <rPr>
        <sz val="11"/>
        <rFont val="Calibri"/>
        <family val="2"/>
      </rPr>
      <t xml:space="preserve">, от 1 июня 2012 года </t>
    </r>
    <r>
      <rPr>
        <sz val="11"/>
        <color indexed="12"/>
        <rFont val="Calibri"/>
        <family val="2"/>
      </rPr>
      <t>N 761</t>
    </r>
    <r>
      <rPr>
        <sz val="11"/>
        <rFont val="Calibri"/>
        <family val="2"/>
      </rPr>
      <t>)</t>
    </r>
  </si>
  <si>
    <t>2 02 29999 10 7053 150</t>
  </si>
  <si>
    <t>Прочие субсидии бюджетам сельских поселений (Прочие субсидии бюджетам муниципальных образований на софинансирование мероприятий по укреплению материально-технической базы муниципальных учреждений культуры)</t>
  </si>
  <si>
    <t>2 02 29999 10 7976 150</t>
  </si>
  <si>
    <t>Прочие субсидии бюджетам сельских поселений (Прочие субсидии бюджетам муниципальных образований на обеспечение комплексного развития сельских территорий по благоустройству)</t>
  </si>
  <si>
    <t xml:space="preserve"> 2 02  30000 00 0000 150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</si>
  <si>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</si>
  <si>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</si>
  <si>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</si>
  <si>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</si>
  <si>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</si>
  <si>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</si>
  <si>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</si>
  <si>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</si>
  <si>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</si>
  <si>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2 02 40000 00 0000 150</t>
  </si>
  <si>
    <t>Иные межбюджетные трансферты</t>
  </si>
  <si>
    <t xml:space="preserve">2 02 40014 00 0000 150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</si>
  <si>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</si>
  <si>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</si>
  <si>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</si>
  <si>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</si>
  <si>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</si>
  <si>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</si>
  <si>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</si>
  <si>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2 02 49999 10 5549 150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</si>
  <si>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поощрение муниципальных управленческих команд за достижение показателей деятельности органов исполнительной власти)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</si>
  <si>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</si>
  <si>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</si>
  <si>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</si>
  <si>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</si>
  <si>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ВСЕГО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</si>
</sst>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"/>
    <numFmt numFmtId="167" formatCode="0.00"/>
    <numFmt numFmtId="168" formatCode="#,##0.00"/>
    <numFmt numFmtId="169" formatCode="@"/>
    <numFmt numFmtId="170" formatCode="#,##0"/>
    <numFmt numFmtId="171" formatCode="0.000"/>
  </numFmts>
  <fonts count="1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11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horizontal="left" vertical="center" wrapText="1"/>
      <protection locked="0"/>
    </xf>
    <xf numFmtId="16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4" fillId="0" borderId="1" xfId="0" applyFont="1" applyFill="1" applyBorder="1" applyAlignment="1" applyProtection="1">
      <alignment horizontal="left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left" vertical="top" wrapText="1"/>
      <protection locked="0"/>
    </xf>
    <xf numFmtId="167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7" fontId="2" fillId="0" borderId="1" xfId="0" applyNumberFormat="1" applyFont="1" applyFill="1" applyBorder="1" applyAlignment="1" applyProtection="1">
      <alignment horizontal="left" vertical="top" wrapText="1"/>
      <protection locked="0"/>
    </xf>
    <xf numFmtId="167" fontId="2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/>
    </xf>
    <xf numFmtId="167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left" vertical="top" wrapText="1"/>
      <protection locked="0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wrapText="1"/>
    </xf>
    <xf numFmtId="167" fontId="2" fillId="2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Border="1" applyAlignment="1">
      <alignment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8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vertical="top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>
      <alignment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left" vertical="top" wrapText="1"/>
      <protection locked="0"/>
    </xf>
    <xf numFmtId="167" fontId="3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 applyProtection="1">
      <alignment horizontal="left" vertical="top" wrapText="1"/>
      <protection locked="0"/>
    </xf>
    <xf numFmtId="167" fontId="2" fillId="3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9" fontId="6" fillId="0" borderId="1" xfId="0" applyNumberFormat="1" applyFont="1" applyFill="1" applyBorder="1" applyAlignment="1">
      <alignment horizontal="center" vertical="center" shrinkToFit="1"/>
    </xf>
    <xf numFmtId="164" fontId="6" fillId="0" borderId="1" xfId="0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center" vertical="center" wrapText="1" shrinkToFit="1"/>
    </xf>
    <xf numFmtId="164" fontId="4" fillId="0" borderId="1" xfId="0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center" vertical="center" shrinkToFit="1"/>
    </xf>
    <xf numFmtId="164" fontId="2" fillId="0" borderId="1" xfId="0" applyFont="1" applyFill="1" applyBorder="1" applyAlignment="1" applyProtection="1">
      <alignment horizontal="left" wrapText="1"/>
      <protection locked="0"/>
    </xf>
    <xf numFmtId="16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horizontal="left" wrapText="1"/>
      <protection locked="0"/>
    </xf>
    <xf numFmtId="167" fontId="3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 applyProtection="1">
      <alignment horizontal="center" vertical="center"/>
      <protection locked="0"/>
    </xf>
    <xf numFmtId="164" fontId="7" fillId="2" borderId="1" xfId="0" applyFont="1" applyFill="1" applyBorder="1" applyAlignment="1" applyProtection="1">
      <alignment horizontal="center" vertical="center" wrapText="1"/>
      <protection locked="0"/>
    </xf>
    <xf numFmtId="164" fontId="8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Font="1" applyFill="1" applyBorder="1" applyAlignment="1" applyProtection="1">
      <alignment horizontal="left" wrapText="1"/>
      <protection locked="0"/>
    </xf>
    <xf numFmtId="164" fontId="3" fillId="0" borderId="1" xfId="0" applyFont="1" applyFill="1" applyBorder="1" applyAlignment="1" applyProtection="1">
      <alignment horizontal="left" wrapText="1"/>
      <protection locked="0"/>
    </xf>
    <xf numFmtId="164" fontId="3" fillId="0" borderId="1" xfId="0" applyFont="1" applyFill="1" applyBorder="1" applyAlignment="1">
      <alignment wrapText="1"/>
    </xf>
    <xf numFmtId="17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left" wrapText="1"/>
      <protection locked="0"/>
    </xf>
    <xf numFmtId="171" fontId="2" fillId="0" borderId="0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wrapText="1"/>
      <protection locked="0"/>
    </xf>
    <xf numFmtId="167" fontId="3" fillId="0" borderId="1" xfId="0" applyNumberFormat="1" applyFont="1" applyFill="1" applyBorder="1" applyAlignment="1">
      <alignment horizontal="center" vertical="center" wrapText="1"/>
    </xf>
    <xf numFmtId="164" fontId="2" fillId="0" borderId="1" xfId="20" applyFont="1" applyFill="1" applyBorder="1" applyAlignment="1">
      <alignment horizontal="center" vertical="center" wrapText="1"/>
      <protection/>
    </xf>
    <xf numFmtId="167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24.875" style="1" customWidth="1"/>
    <col min="2" max="2" width="59.25390625" style="2" customWidth="1"/>
    <col min="3" max="3" width="16.00390625" style="3" customWidth="1"/>
    <col min="4" max="4" width="14.75390625" style="4" customWidth="1"/>
    <col min="5" max="5" width="15.25390625" style="5" customWidth="1"/>
    <col min="6" max="6" width="4.625" style="4" customWidth="1"/>
    <col min="7" max="7" width="17.875" style="4" customWidth="1"/>
    <col min="8" max="16384" width="11.75390625" style="4" customWidth="1"/>
  </cols>
  <sheetData>
    <row r="1" spans="3:6" ht="15.75" customHeight="1">
      <c r="C1" s="6"/>
      <c r="D1" s="7" t="s">
        <v>0</v>
      </c>
      <c r="E1" s="7"/>
      <c r="F1" s="8"/>
    </row>
    <row r="2" spans="1:6" ht="15" customHeight="1">
      <c r="A2" s="4"/>
      <c r="C2" s="9"/>
      <c r="D2" s="7" t="s">
        <v>1</v>
      </c>
      <c r="E2" s="7"/>
      <c r="F2" s="8"/>
    </row>
    <row r="3" spans="1:6" ht="15" customHeight="1">
      <c r="A3" s="4"/>
      <c r="C3" s="9"/>
      <c r="D3" s="7" t="s">
        <v>2</v>
      </c>
      <c r="E3" s="7"/>
      <c r="F3" s="8"/>
    </row>
    <row r="4" spans="1:6" ht="15" customHeight="1">
      <c r="A4" s="4"/>
      <c r="C4" s="7" t="s">
        <v>3</v>
      </c>
      <c r="D4" s="7"/>
      <c r="E4" s="7"/>
      <c r="F4" s="8"/>
    </row>
    <row r="5" spans="1:6" ht="15" customHeight="1">
      <c r="A5" s="4"/>
      <c r="C5" s="7" t="s">
        <v>4</v>
      </c>
      <c r="D5" s="7"/>
      <c r="E5" s="7"/>
      <c r="F5" s="8"/>
    </row>
    <row r="6" spans="1:6" ht="15" customHeight="1">
      <c r="A6" s="4"/>
      <c r="C6" s="7" t="s">
        <v>5</v>
      </c>
      <c r="D6" s="7"/>
      <c r="E6" s="7"/>
      <c r="F6" s="8"/>
    </row>
    <row r="7" spans="1:6" ht="15" customHeight="1">
      <c r="A7" s="4"/>
      <c r="C7" s="7" t="s">
        <v>6</v>
      </c>
      <c r="D7" s="7"/>
      <c r="E7" s="7"/>
      <c r="F7" s="8"/>
    </row>
    <row r="8" spans="3:6" ht="18" customHeight="1">
      <c r="C8" s="9"/>
      <c r="D8" s="7" t="s">
        <v>7</v>
      </c>
      <c r="E8" s="7"/>
      <c r="F8" s="8"/>
    </row>
    <row r="9" spans="1:5" ht="11.25" customHeight="1">
      <c r="A9" s="10" t="s">
        <v>8</v>
      </c>
      <c r="B9" s="10"/>
      <c r="C9" s="10"/>
      <c r="D9" s="10"/>
      <c r="E9" s="10"/>
    </row>
    <row r="10" spans="1:5" ht="15" customHeight="1">
      <c r="A10" s="10"/>
      <c r="B10" s="10"/>
      <c r="C10" s="10"/>
      <c r="D10" s="10"/>
      <c r="E10" s="10"/>
    </row>
    <row r="11" spans="1:5" ht="15" customHeight="1">
      <c r="A11" s="10"/>
      <c r="B11" s="10"/>
      <c r="C11" s="10"/>
      <c r="D11" s="10"/>
      <c r="E11" s="10"/>
    </row>
    <row r="12" spans="1:5" ht="23.25" customHeight="1">
      <c r="A12" s="10"/>
      <c r="B12" s="10"/>
      <c r="C12" s="10"/>
      <c r="D12" s="10"/>
      <c r="E12" s="10"/>
    </row>
    <row r="13" spans="1:5" ht="20.25" customHeight="1">
      <c r="A13" s="10"/>
      <c r="B13" s="11"/>
      <c r="E13" s="12" t="s">
        <v>9</v>
      </c>
    </row>
    <row r="14" spans="1:5" s="16" customFormat="1" ht="60.75" customHeight="1">
      <c r="A14" s="13" t="s">
        <v>10</v>
      </c>
      <c r="B14" s="14" t="s">
        <v>11</v>
      </c>
      <c r="C14" s="15" t="s">
        <v>12</v>
      </c>
      <c r="D14" s="15" t="s">
        <v>13</v>
      </c>
      <c r="E14" s="15" t="s">
        <v>14</v>
      </c>
    </row>
    <row r="15" spans="1:5" ht="12.75" customHeight="1">
      <c r="A15" s="17">
        <v>1</v>
      </c>
      <c r="B15" s="18">
        <v>2</v>
      </c>
      <c r="C15" s="19">
        <v>3</v>
      </c>
      <c r="D15" s="20">
        <v>4</v>
      </c>
      <c r="E15" s="21">
        <v>5</v>
      </c>
    </row>
    <row r="16" spans="1:7" ht="18" customHeight="1" hidden="1">
      <c r="A16" s="22"/>
      <c r="B16" s="23" t="s">
        <v>15</v>
      </c>
      <c r="C16" s="24">
        <f>C17+C125+C155</f>
        <v>27875.429650000005</v>
      </c>
      <c r="D16" s="24">
        <f>D17+D125+D155</f>
        <v>22660.2</v>
      </c>
      <c r="E16" s="24">
        <f>E17+E125+E155</f>
        <v>22694.5</v>
      </c>
      <c r="G16" s="25"/>
    </row>
    <row r="17" spans="1:9" ht="15">
      <c r="A17" s="26" t="s">
        <v>16</v>
      </c>
      <c r="B17" s="27" t="s">
        <v>17</v>
      </c>
      <c r="C17" s="28">
        <f>C19+C25+C49+C53+C65+C78+C88+C118+C73+C46+C38</f>
        <v>4643.1</v>
      </c>
      <c r="D17" s="28">
        <f>D19+D25+D49+D53+D65+D78+D88+D118+D73+D46+D38</f>
        <v>4710</v>
      </c>
      <c r="E17" s="28">
        <f>E19+E25+E49+E53+E65+E78+E88+E118+E73+E46+E38</f>
        <v>4759</v>
      </c>
      <c r="F17" s="25"/>
      <c r="G17" s="5"/>
      <c r="H17" s="5"/>
      <c r="I17" s="5"/>
    </row>
    <row r="18" spans="1:7" ht="15">
      <c r="A18" s="26" t="s">
        <v>18</v>
      </c>
      <c r="B18" s="29" t="s">
        <v>19</v>
      </c>
      <c r="C18" s="28">
        <f>C19</f>
        <v>1158</v>
      </c>
      <c r="D18" s="28">
        <f>D19</f>
        <v>1266</v>
      </c>
      <c r="E18" s="28">
        <f>E19</f>
        <v>1334</v>
      </c>
      <c r="F18" s="30"/>
      <c r="G18" s="31"/>
    </row>
    <row r="19" spans="1:5" ht="15" customHeight="1">
      <c r="A19" s="26" t="s">
        <v>20</v>
      </c>
      <c r="B19" s="29" t="s">
        <v>21</v>
      </c>
      <c r="C19" s="28">
        <f>C20+C21+C22+C23+C24</f>
        <v>1158</v>
      </c>
      <c r="D19" s="28">
        <f>D20+D21+D22+D23+D24</f>
        <v>1266</v>
      </c>
      <c r="E19" s="28">
        <f>E20+E21+E22+E23+E24</f>
        <v>1334</v>
      </c>
    </row>
    <row r="20" spans="1:9" ht="105" customHeight="1">
      <c r="A20" s="26" t="s">
        <v>22</v>
      </c>
      <c r="B20" s="32" t="s">
        <v>23</v>
      </c>
      <c r="C20" s="33">
        <v>1090</v>
      </c>
      <c r="D20" s="33">
        <v>1191.6</v>
      </c>
      <c r="E20" s="33">
        <v>1255.6</v>
      </c>
      <c r="G20" s="34"/>
      <c r="H20" s="34"/>
      <c r="I20" s="34"/>
    </row>
    <row r="21" spans="1:5" ht="126" customHeight="1" hidden="1">
      <c r="A21" s="26" t="s">
        <v>24</v>
      </c>
      <c r="B21" s="32" t="s">
        <v>25</v>
      </c>
      <c r="C21" s="35"/>
      <c r="D21" s="35"/>
      <c r="E21" s="35"/>
    </row>
    <row r="22" spans="1:5" ht="93.75" customHeight="1">
      <c r="A22" s="26" t="s">
        <v>26</v>
      </c>
      <c r="B22" s="32" t="s">
        <v>27</v>
      </c>
      <c r="C22" s="35">
        <v>8.4</v>
      </c>
      <c r="D22" s="35">
        <v>9.2</v>
      </c>
      <c r="E22" s="35">
        <v>9.7</v>
      </c>
    </row>
    <row r="23" spans="1:5" ht="95.25" customHeight="1">
      <c r="A23" s="26" t="s">
        <v>28</v>
      </c>
      <c r="B23" s="32" t="s">
        <v>29</v>
      </c>
      <c r="C23" s="33">
        <v>59.6</v>
      </c>
      <c r="D23" s="33">
        <v>65.2</v>
      </c>
      <c r="E23" s="33">
        <v>68.7</v>
      </c>
    </row>
    <row r="24" spans="1:5" ht="112.5" customHeight="1" hidden="1">
      <c r="A24" s="26" t="s">
        <v>30</v>
      </c>
      <c r="B24" s="32" t="s">
        <v>31</v>
      </c>
      <c r="C24" s="33"/>
      <c r="D24" s="33"/>
      <c r="E24" s="33"/>
    </row>
    <row r="25" spans="1:5" ht="15">
      <c r="A25" s="36" t="s">
        <v>32</v>
      </c>
      <c r="B25" s="37" t="s">
        <v>33</v>
      </c>
      <c r="C25" s="28">
        <f>C33</f>
        <v>1100</v>
      </c>
      <c r="D25" s="28">
        <f>D33</f>
        <v>1144</v>
      </c>
      <c r="E25" s="28">
        <f>E33</f>
        <v>1190</v>
      </c>
    </row>
    <row r="26" spans="1:5" ht="28.5" hidden="1">
      <c r="A26" s="38" t="s">
        <v>34</v>
      </c>
      <c r="B26" s="39" t="s">
        <v>35</v>
      </c>
      <c r="C26" s="40">
        <f>C27+C28+C29+C30</f>
        <v>0</v>
      </c>
      <c r="D26" s="40">
        <f>D27+D28+D29+D30</f>
        <v>0</v>
      </c>
      <c r="E26" s="40">
        <f>E27+E28+E29+E30</f>
        <v>0</v>
      </c>
    </row>
    <row r="27" spans="1:5" ht="30" hidden="1">
      <c r="A27" s="41" t="s">
        <v>36</v>
      </c>
      <c r="B27" s="42" t="s">
        <v>37</v>
      </c>
      <c r="C27" s="33"/>
      <c r="D27" s="33"/>
      <c r="E27" s="33"/>
    </row>
    <row r="28" spans="1:5" ht="60" hidden="1">
      <c r="A28" s="41" t="s">
        <v>38</v>
      </c>
      <c r="B28" s="42" t="s">
        <v>39</v>
      </c>
      <c r="C28" s="33"/>
      <c r="D28" s="33"/>
      <c r="E28" s="33"/>
    </row>
    <row r="29" spans="1:5" ht="105" hidden="1">
      <c r="A29" s="41" t="s">
        <v>40</v>
      </c>
      <c r="B29" s="42" t="s">
        <v>41</v>
      </c>
      <c r="C29" s="43"/>
      <c r="D29" s="43"/>
      <c r="E29" s="43"/>
    </row>
    <row r="30" spans="1:5" ht="30" hidden="1">
      <c r="A30" s="41" t="s">
        <v>42</v>
      </c>
      <c r="B30" s="42" t="s">
        <v>43</v>
      </c>
      <c r="C30" s="43"/>
      <c r="D30" s="43"/>
      <c r="E30" s="43"/>
    </row>
    <row r="31" spans="1:5" ht="29.25" hidden="1">
      <c r="A31" s="38" t="s">
        <v>44</v>
      </c>
      <c r="B31" s="44" t="s">
        <v>45</v>
      </c>
      <c r="C31" s="33">
        <f>C32</f>
        <v>0</v>
      </c>
      <c r="D31" s="33">
        <f>D32</f>
        <v>0</v>
      </c>
      <c r="E31" s="33">
        <f>E32</f>
        <v>0</v>
      </c>
    </row>
    <row r="32" spans="1:6" ht="30.75" customHeight="1" hidden="1">
      <c r="A32" s="45" t="s">
        <v>46</v>
      </c>
      <c r="B32" s="32" t="s">
        <v>45</v>
      </c>
      <c r="C32" s="40"/>
      <c r="D32" s="40"/>
      <c r="E32" s="40"/>
      <c r="F32" s="46"/>
    </row>
    <row r="33" spans="1:6" ht="15">
      <c r="A33" s="47" t="s">
        <v>47</v>
      </c>
      <c r="B33" s="29" t="s">
        <v>48</v>
      </c>
      <c r="C33" s="40">
        <f>C34</f>
        <v>1100</v>
      </c>
      <c r="D33" s="40">
        <f>D34</f>
        <v>1144</v>
      </c>
      <c r="E33" s="40">
        <f>E34</f>
        <v>1190</v>
      </c>
      <c r="F33" s="46"/>
    </row>
    <row r="34" spans="1:5" ht="17.25" customHeight="1">
      <c r="A34" s="45" t="s">
        <v>49</v>
      </c>
      <c r="B34" s="32" t="s">
        <v>48</v>
      </c>
      <c r="C34" s="48">
        <v>1100</v>
      </c>
      <c r="D34" s="48">
        <v>1144</v>
      </c>
      <c r="E34" s="48">
        <v>1190</v>
      </c>
    </row>
    <row r="35" spans="1:5" ht="28.5" hidden="1">
      <c r="A35" s="47" t="s">
        <v>50</v>
      </c>
      <c r="B35" s="29" t="s">
        <v>51</v>
      </c>
      <c r="C35" s="40">
        <f>C36</f>
        <v>0</v>
      </c>
      <c r="D35" s="40">
        <f>D36</f>
        <v>0</v>
      </c>
      <c r="E35" s="40">
        <f>E36</f>
        <v>0</v>
      </c>
    </row>
    <row r="36" spans="1:5" ht="45" customHeight="1" hidden="1">
      <c r="A36" s="45" t="s">
        <v>52</v>
      </c>
      <c r="B36" s="42" t="s">
        <v>53</v>
      </c>
      <c r="C36" s="49"/>
      <c r="D36" s="48"/>
      <c r="E36" s="48"/>
    </row>
    <row r="37" spans="1:5" ht="15" hidden="1">
      <c r="A37" s="47" t="s">
        <v>54</v>
      </c>
      <c r="B37" s="39" t="s">
        <v>55</v>
      </c>
      <c r="C37" s="50">
        <f>195-195</f>
        <v>0</v>
      </c>
      <c r="D37" s="40">
        <f>203-203</f>
        <v>0</v>
      </c>
      <c r="E37" s="40">
        <f>211-211</f>
        <v>0</v>
      </c>
    </row>
    <row r="38" spans="1:5" s="51" customFormat="1" ht="15">
      <c r="A38" s="47" t="s">
        <v>56</v>
      </c>
      <c r="B38" s="39" t="s">
        <v>57</v>
      </c>
      <c r="C38" s="50">
        <f>C41+C43+C39</f>
        <v>2311</v>
      </c>
      <c r="D38" s="50">
        <f>D41+D43+D39</f>
        <v>2225</v>
      </c>
      <c r="E38" s="50">
        <f>E41+E43+E39</f>
        <v>2158.8</v>
      </c>
    </row>
    <row r="39" spans="1:5" s="51" customFormat="1" ht="15">
      <c r="A39" s="47" t="s">
        <v>58</v>
      </c>
      <c r="B39" s="39" t="s">
        <v>59</v>
      </c>
      <c r="C39" s="50">
        <f>C40</f>
        <v>144</v>
      </c>
      <c r="D39" s="50">
        <f>D40</f>
        <v>141</v>
      </c>
      <c r="E39" s="50">
        <f>E40</f>
        <v>141</v>
      </c>
    </row>
    <row r="40" spans="1:5" s="51" customFormat="1" ht="45">
      <c r="A40" s="45" t="s">
        <v>60</v>
      </c>
      <c r="B40" s="32" t="s">
        <v>61</v>
      </c>
      <c r="C40" s="49">
        <v>144</v>
      </c>
      <c r="D40" s="49">
        <v>141</v>
      </c>
      <c r="E40" s="49">
        <v>141</v>
      </c>
    </row>
    <row r="41" spans="1:5" ht="15" hidden="1">
      <c r="A41" s="36" t="s">
        <v>62</v>
      </c>
      <c r="B41" s="29" t="s">
        <v>63</v>
      </c>
      <c r="C41" s="52">
        <f>C42</f>
        <v>0</v>
      </c>
      <c r="D41" s="52">
        <f>D42</f>
        <v>0</v>
      </c>
      <c r="E41" s="52">
        <f>E42</f>
        <v>0</v>
      </c>
    </row>
    <row r="42" spans="1:5" ht="15" hidden="1">
      <c r="A42" s="26" t="s">
        <v>64</v>
      </c>
      <c r="B42" s="32" t="s">
        <v>65</v>
      </c>
      <c r="C42" s="33"/>
      <c r="D42" s="33"/>
      <c r="E42" s="33"/>
    </row>
    <row r="43" spans="1:5" ht="15">
      <c r="A43" s="53" t="s">
        <v>66</v>
      </c>
      <c r="B43" s="54" t="s">
        <v>67</v>
      </c>
      <c r="C43" s="55">
        <f>C44+C45</f>
        <v>2167</v>
      </c>
      <c r="D43" s="55">
        <f>D44+D45</f>
        <v>2084</v>
      </c>
      <c r="E43" s="55">
        <f>E44+E45</f>
        <v>2017.8</v>
      </c>
    </row>
    <row r="44" spans="1:5" ht="31.5" customHeight="1">
      <c r="A44" s="56" t="s">
        <v>68</v>
      </c>
      <c r="B44" s="32" t="s">
        <v>69</v>
      </c>
      <c r="C44" s="57">
        <v>1100</v>
      </c>
      <c r="D44" s="33">
        <v>1144</v>
      </c>
      <c r="E44" s="33">
        <v>1189.8</v>
      </c>
    </row>
    <row r="45" spans="1:5" ht="30">
      <c r="A45" s="56" t="s">
        <v>70</v>
      </c>
      <c r="B45" s="32" t="s">
        <v>71</v>
      </c>
      <c r="C45" s="57">
        <v>1067</v>
      </c>
      <c r="D45" s="33">
        <v>940</v>
      </c>
      <c r="E45" s="33">
        <v>828</v>
      </c>
    </row>
    <row r="46" spans="1:5" ht="33" customHeight="1" hidden="1">
      <c r="A46" s="58" t="s">
        <v>72</v>
      </c>
      <c r="B46" s="59" t="s">
        <v>73</v>
      </c>
      <c r="C46" s="50">
        <f>C48</f>
        <v>0</v>
      </c>
      <c r="D46" s="50">
        <f>D48</f>
        <v>0</v>
      </c>
      <c r="E46" s="50">
        <f>E48</f>
        <v>0</v>
      </c>
    </row>
    <row r="47" spans="1:5" ht="15" hidden="1">
      <c r="A47" s="58" t="s">
        <v>74</v>
      </c>
      <c r="B47" s="59" t="s">
        <v>75</v>
      </c>
      <c r="C47" s="50">
        <f>C48</f>
        <v>0</v>
      </c>
      <c r="D47" s="50">
        <f>D48</f>
        <v>0</v>
      </c>
      <c r="E47" s="50">
        <f>E48</f>
        <v>0</v>
      </c>
    </row>
    <row r="48" spans="1:5" ht="30.75" customHeight="1" hidden="1">
      <c r="A48" s="18" t="s">
        <v>76</v>
      </c>
      <c r="B48" s="60" t="s">
        <v>77</v>
      </c>
      <c r="C48" s="50"/>
      <c r="D48" s="40"/>
      <c r="E48" s="40"/>
    </row>
    <row r="49" spans="1:5" ht="15">
      <c r="A49" s="36" t="s">
        <v>78</v>
      </c>
      <c r="B49" s="29" t="s">
        <v>79</v>
      </c>
      <c r="C49" s="28">
        <f>C51+C52</f>
        <v>3</v>
      </c>
      <c r="D49" s="28">
        <f>D51+D52</f>
        <v>3</v>
      </c>
      <c r="E49" s="28">
        <f>E51+E52</f>
        <v>3</v>
      </c>
    </row>
    <row r="50" spans="1:5" ht="50.25" customHeight="1">
      <c r="A50" s="36" t="s">
        <v>80</v>
      </c>
      <c r="B50" s="29" t="s">
        <v>81</v>
      </c>
      <c r="C50" s="28">
        <f>C51</f>
        <v>3</v>
      </c>
      <c r="D50" s="28">
        <f>D51</f>
        <v>3</v>
      </c>
      <c r="E50" s="28">
        <f>E51</f>
        <v>3</v>
      </c>
    </row>
    <row r="51" spans="1:5" ht="81.75" customHeight="1">
      <c r="A51" s="56" t="s">
        <v>82</v>
      </c>
      <c r="B51" s="32" t="s">
        <v>83</v>
      </c>
      <c r="C51" s="33">
        <v>3</v>
      </c>
      <c r="D51" s="33">
        <v>3</v>
      </c>
      <c r="E51" s="33">
        <v>3</v>
      </c>
    </row>
    <row r="52" spans="1:5" ht="32.25" customHeight="1" hidden="1">
      <c r="A52" s="26"/>
      <c r="B52" s="32"/>
      <c r="C52" s="33"/>
      <c r="D52" s="33"/>
      <c r="E52" s="33"/>
    </row>
    <row r="53" spans="1:9" ht="42.75">
      <c r="A53" s="13" t="s">
        <v>84</v>
      </c>
      <c r="B53" s="29" t="s">
        <v>85</v>
      </c>
      <c r="C53" s="61">
        <f>C54+C62</f>
        <v>8.100000000000001</v>
      </c>
      <c r="D53" s="61">
        <f>D54+D62</f>
        <v>8.1</v>
      </c>
      <c r="E53" s="61">
        <f>E54+E62</f>
        <v>8.3</v>
      </c>
      <c r="G53" s="34"/>
      <c r="H53" s="34"/>
      <c r="I53" s="34"/>
    </row>
    <row r="54" spans="1:5" ht="96.75" customHeight="1">
      <c r="A54" s="13" t="s">
        <v>86</v>
      </c>
      <c r="B54" s="29" t="s">
        <v>87</v>
      </c>
      <c r="C54" s="61">
        <f>C55+C60+C59</f>
        <v>5.4</v>
      </c>
      <c r="D54" s="61">
        <f>D55+D60+D59</f>
        <v>5.6</v>
      </c>
      <c r="E54" s="61">
        <f>E55+E60+E59</f>
        <v>5.8</v>
      </c>
    </row>
    <row r="55" spans="1:5" s="62" customFormat="1" ht="81" customHeight="1" hidden="1">
      <c r="A55" s="13" t="s">
        <v>88</v>
      </c>
      <c r="B55" s="29" t="s">
        <v>89</v>
      </c>
      <c r="C55" s="61">
        <f>C56+C57</f>
        <v>0</v>
      </c>
      <c r="D55" s="61">
        <f>D56+D57</f>
        <v>0</v>
      </c>
      <c r="E55" s="61">
        <f>E56+E57</f>
        <v>0</v>
      </c>
    </row>
    <row r="56" spans="1:5" ht="99" customHeight="1" hidden="1">
      <c r="A56" s="17"/>
      <c r="B56" s="63"/>
      <c r="C56" s="64"/>
      <c r="D56" s="33"/>
      <c r="E56" s="33"/>
    </row>
    <row r="57" spans="1:5" ht="96.75" customHeight="1" hidden="1">
      <c r="A57" s="17"/>
      <c r="B57" s="65"/>
      <c r="C57" s="64"/>
      <c r="D57" s="33"/>
      <c r="E57" s="33"/>
    </row>
    <row r="58" spans="1:5" s="68" customFormat="1" ht="96.75" customHeight="1">
      <c r="A58" s="58" t="s">
        <v>90</v>
      </c>
      <c r="B58" s="66" t="s">
        <v>91</v>
      </c>
      <c r="C58" s="67">
        <f>C59</f>
        <v>5.4</v>
      </c>
      <c r="D58" s="67">
        <f>D59</f>
        <v>5.6</v>
      </c>
      <c r="E58" s="67">
        <f>E59</f>
        <v>5.8</v>
      </c>
    </row>
    <row r="59" spans="1:5" ht="78.75" customHeight="1">
      <c r="A59" s="18" t="s">
        <v>92</v>
      </c>
      <c r="B59" s="32" t="s">
        <v>93</v>
      </c>
      <c r="C59" s="69">
        <v>5.4</v>
      </c>
      <c r="D59" s="48">
        <v>5.6</v>
      </c>
      <c r="E59" s="48">
        <v>5.8</v>
      </c>
    </row>
    <row r="60" spans="1:5" ht="100.5" customHeight="1" hidden="1">
      <c r="A60" s="13" t="s">
        <v>94</v>
      </c>
      <c r="B60" s="29" t="s">
        <v>95</v>
      </c>
      <c r="C60" s="61">
        <f>C61</f>
        <v>0</v>
      </c>
      <c r="D60" s="61">
        <f>D61</f>
        <v>0</v>
      </c>
      <c r="E60" s="61">
        <f>E61</f>
        <v>0</v>
      </c>
    </row>
    <row r="61" spans="1:5" ht="82.5" customHeight="1" hidden="1">
      <c r="A61" s="17" t="s">
        <v>96</v>
      </c>
      <c r="B61" s="32" t="s">
        <v>97</v>
      </c>
      <c r="C61" s="33"/>
      <c r="D61" s="33"/>
      <c r="E61" s="33"/>
    </row>
    <row r="62" spans="1:5" ht="85.5">
      <c r="A62" s="70" t="s">
        <v>98</v>
      </c>
      <c r="B62" s="71" t="s">
        <v>99</v>
      </c>
      <c r="C62" s="72">
        <f aca="true" t="shared" si="0" ref="C62:C63">C63</f>
        <v>2.7</v>
      </c>
      <c r="D62" s="72">
        <f aca="true" t="shared" si="1" ref="D62:D63">D63</f>
        <v>2.5</v>
      </c>
      <c r="E62" s="72">
        <f aca="true" t="shared" si="2" ref="E62:E63">E63</f>
        <v>2.5</v>
      </c>
    </row>
    <row r="63" spans="1:5" ht="85.5">
      <c r="A63" s="73" t="s">
        <v>100</v>
      </c>
      <c r="B63" s="71" t="s">
        <v>101</v>
      </c>
      <c r="C63" s="72">
        <f t="shared" si="0"/>
        <v>2.7</v>
      </c>
      <c r="D63" s="72">
        <f t="shared" si="1"/>
        <v>2.5</v>
      </c>
      <c r="E63" s="72">
        <f t="shared" si="2"/>
        <v>2.5</v>
      </c>
    </row>
    <row r="64" spans="1:5" ht="75">
      <c r="A64" s="74" t="s">
        <v>102</v>
      </c>
      <c r="B64" s="75" t="s">
        <v>103</v>
      </c>
      <c r="C64" s="76">
        <f>2.5+0.2</f>
        <v>2.7</v>
      </c>
      <c r="D64" s="76">
        <v>2.5</v>
      </c>
      <c r="E64" s="76">
        <v>2.5</v>
      </c>
    </row>
    <row r="65" spans="1:5" ht="28.5" hidden="1">
      <c r="A65" s="13" t="s">
        <v>104</v>
      </c>
      <c r="B65" s="29" t="s">
        <v>105</v>
      </c>
      <c r="C65" s="61">
        <f>C67+C69+C70+C68+C71</f>
        <v>0</v>
      </c>
      <c r="D65" s="61">
        <f>D67+D69+D70+D68+D71</f>
        <v>0</v>
      </c>
      <c r="E65" s="61">
        <f>E67+E69+E70+E68+E71</f>
        <v>0</v>
      </c>
    </row>
    <row r="66" spans="1:5" ht="15" hidden="1">
      <c r="A66" s="13"/>
      <c r="B66" s="29"/>
      <c r="C66" s="61">
        <f>C67+C69+C70+C71</f>
        <v>0</v>
      </c>
      <c r="D66" s="61">
        <f>D67+D69+D70+D71</f>
        <v>0</v>
      </c>
      <c r="E66" s="61">
        <f>E67+E69+E70+E71</f>
        <v>0</v>
      </c>
    </row>
    <row r="67" spans="1:5" ht="15" hidden="1">
      <c r="A67" s="17"/>
      <c r="B67" s="32"/>
      <c r="C67" s="33"/>
      <c r="D67" s="33"/>
      <c r="E67" s="33"/>
    </row>
    <row r="68" spans="1:5" ht="36" customHeight="1" hidden="1">
      <c r="A68" s="17"/>
      <c r="B68" s="32"/>
      <c r="C68" s="33"/>
      <c r="D68" s="33"/>
      <c r="E68" s="33"/>
    </row>
    <row r="69" spans="1:5" ht="22.5" customHeight="1" hidden="1">
      <c r="A69" s="17"/>
      <c r="B69" s="32"/>
      <c r="C69" s="33"/>
      <c r="D69" s="33"/>
      <c r="E69" s="33"/>
    </row>
    <row r="70" spans="1:5" ht="23.25" customHeight="1" hidden="1">
      <c r="A70" s="18"/>
      <c r="B70" s="32"/>
      <c r="C70" s="33"/>
      <c r="D70" s="33"/>
      <c r="E70" s="33"/>
    </row>
    <row r="71" spans="1:5" ht="15" hidden="1">
      <c r="A71" s="18"/>
      <c r="B71" s="32"/>
      <c r="C71" s="33"/>
      <c r="D71" s="33"/>
      <c r="E71" s="33"/>
    </row>
    <row r="72" spans="1:5" s="68" customFormat="1" ht="28.5">
      <c r="A72" s="58" t="s">
        <v>106</v>
      </c>
      <c r="B72" s="29" t="s">
        <v>107</v>
      </c>
      <c r="C72" s="40">
        <f>C73</f>
        <v>23</v>
      </c>
      <c r="D72" s="40">
        <f>D73</f>
        <v>23.9</v>
      </c>
      <c r="E72" s="40">
        <f>E73</f>
        <v>24.9</v>
      </c>
    </row>
    <row r="73" spans="1:5" ht="15">
      <c r="A73" s="58" t="s">
        <v>108</v>
      </c>
      <c r="B73" s="77" t="s">
        <v>109</v>
      </c>
      <c r="C73" s="40">
        <f>C75+C77</f>
        <v>23</v>
      </c>
      <c r="D73" s="40">
        <f>D75+D77</f>
        <v>23.9</v>
      </c>
      <c r="E73" s="40">
        <f>E75+E77</f>
        <v>24.9</v>
      </c>
    </row>
    <row r="74" spans="1:5" ht="37.5" customHeight="1">
      <c r="A74" s="58" t="s">
        <v>110</v>
      </c>
      <c r="B74" s="77" t="s">
        <v>111</v>
      </c>
      <c r="C74" s="40">
        <f>C75</f>
        <v>5</v>
      </c>
      <c r="D74" s="40">
        <f>D75</f>
        <v>5</v>
      </c>
      <c r="E74" s="40">
        <f>E75</f>
        <v>5</v>
      </c>
    </row>
    <row r="75" spans="1:5" ht="51.75" customHeight="1">
      <c r="A75" s="18" t="s">
        <v>112</v>
      </c>
      <c r="B75" s="32" t="s">
        <v>113</v>
      </c>
      <c r="C75" s="48">
        <v>5</v>
      </c>
      <c r="D75" s="48">
        <v>5</v>
      </c>
      <c r="E75" s="48">
        <v>5</v>
      </c>
    </row>
    <row r="76" spans="1:5" s="68" customFormat="1" ht="30.75" customHeight="1">
      <c r="A76" s="58" t="s">
        <v>114</v>
      </c>
      <c r="B76" s="77" t="s">
        <v>115</v>
      </c>
      <c r="C76" s="40">
        <f>C77</f>
        <v>18</v>
      </c>
      <c r="D76" s="40">
        <f>D77</f>
        <v>18.9</v>
      </c>
      <c r="E76" s="40">
        <f>E77</f>
        <v>19.9</v>
      </c>
    </row>
    <row r="77" spans="1:5" ht="35.25" customHeight="1">
      <c r="A77" s="18" t="s">
        <v>116</v>
      </c>
      <c r="B77" s="63" t="s">
        <v>117</v>
      </c>
      <c r="C77" s="48">
        <v>18</v>
      </c>
      <c r="D77" s="48">
        <v>18.9</v>
      </c>
      <c r="E77" s="48">
        <v>19.9</v>
      </c>
    </row>
    <row r="78" spans="1:5" ht="33.75" customHeight="1" hidden="1">
      <c r="A78" s="13" t="s">
        <v>118</v>
      </c>
      <c r="B78" s="29" t="s">
        <v>119</v>
      </c>
      <c r="C78" s="61">
        <f>C79+C82</f>
        <v>0</v>
      </c>
      <c r="D78" s="61">
        <f>D79+D82</f>
        <v>0</v>
      </c>
      <c r="E78" s="61">
        <f>E79+E82</f>
        <v>0</v>
      </c>
    </row>
    <row r="79" spans="1:5" ht="96.75" customHeight="1" hidden="1">
      <c r="A79" s="13" t="s">
        <v>120</v>
      </c>
      <c r="B79" s="29" t="s">
        <v>121</v>
      </c>
      <c r="C79" s="61">
        <f>C80+C81</f>
        <v>0</v>
      </c>
      <c r="D79" s="61">
        <f>D80+D81</f>
        <v>0</v>
      </c>
      <c r="E79" s="61">
        <f>E80+E81</f>
        <v>0</v>
      </c>
    </row>
    <row r="80" spans="1:5" ht="59.25" customHeight="1" hidden="1">
      <c r="A80" s="17" t="s">
        <v>122</v>
      </c>
      <c r="B80" s="32" t="s">
        <v>123</v>
      </c>
      <c r="C80" s="64"/>
      <c r="D80" s="33"/>
      <c r="E80" s="33"/>
    </row>
    <row r="81" spans="1:5" ht="92.25" customHeight="1" hidden="1">
      <c r="A81" s="17" t="s">
        <v>124</v>
      </c>
      <c r="B81" s="42" t="s">
        <v>125</v>
      </c>
      <c r="C81" s="33">
        <v>0</v>
      </c>
      <c r="D81" s="33">
        <v>0</v>
      </c>
      <c r="E81" s="33">
        <v>0</v>
      </c>
    </row>
    <row r="82" spans="1:5" s="62" customFormat="1" ht="36.75" customHeight="1" hidden="1">
      <c r="A82" s="13" t="s">
        <v>126</v>
      </c>
      <c r="B82" s="29" t="s">
        <v>127</v>
      </c>
      <c r="C82" s="61">
        <f>C84+C87+C85</f>
        <v>0</v>
      </c>
      <c r="D82" s="61">
        <f>D84+D87+D85</f>
        <v>0</v>
      </c>
      <c r="E82" s="61">
        <f>E84+E87+E85</f>
        <v>0</v>
      </c>
    </row>
    <row r="83" spans="1:5" s="62" customFormat="1" ht="42.75" hidden="1">
      <c r="A83" s="13" t="s">
        <v>128</v>
      </c>
      <c r="B83" s="29" t="s">
        <v>129</v>
      </c>
      <c r="C83" s="61">
        <f>C84+C85</f>
        <v>0</v>
      </c>
      <c r="D83" s="61">
        <f>D84+D85</f>
        <v>0</v>
      </c>
      <c r="E83" s="61">
        <f>E84+E85</f>
        <v>0</v>
      </c>
    </row>
    <row r="84" spans="1:5" ht="15" hidden="1">
      <c r="A84" s="18"/>
      <c r="B84" s="32"/>
      <c r="C84" s="33"/>
      <c r="D84" s="33"/>
      <c r="E84" s="33"/>
    </row>
    <row r="85" spans="1:5" ht="50.25" customHeight="1" hidden="1">
      <c r="A85" s="17" t="s">
        <v>130</v>
      </c>
      <c r="B85" s="32"/>
      <c r="C85" s="33"/>
      <c r="D85" s="33"/>
      <c r="E85" s="33"/>
    </row>
    <row r="86" spans="1:5" s="68" customFormat="1" ht="57" hidden="1">
      <c r="A86" s="58" t="s">
        <v>131</v>
      </c>
      <c r="B86" s="29" t="s">
        <v>132</v>
      </c>
      <c r="C86" s="40">
        <f>C87</f>
        <v>0</v>
      </c>
      <c r="D86" s="40">
        <f>D87</f>
        <v>0</v>
      </c>
      <c r="E86" s="40">
        <f>E87</f>
        <v>0</v>
      </c>
    </row>
    <row r="87" spans="1:5" ht="61.5" customHeight="1" hidden="1">
      <c r="A87" s="17" t="s">
        <v>133</v>
      </c>
      <c r="B87" s="32" t="s">
        <v>134</v>
      </c>
      <c r="C87" s="33">
        <v>0</v>
      </c>
      <c r="D87" s="33">
        <v>0</v>
      </c>
      <c r="E87" s="33">
        <v>0</v>
      </c>
    </row>
    <row r="88" spans="1:5" ht="16.5" customHeight="1">
      <c r="A88" s="13" t="s">
        <v>135</v>
      </c>
      <c r="B88" s="29" t="s">
        <v>136</v>
      </c>
      <c r="C88" s="61">
        <f>C90+C93+C94+C99+C101+C102+C103+C105+C108+C110+C112+C113+C114+C115+C116+C91+C92+C95+C96+C97+C98+C100</f>
        <v>40</v>
      </c>
      <c r="D88" s="61">
        <f>D90+D93+D94+D99+D101+D102+D103+D105+D108+D110+D112+D113+D114+D115+D116+D91+D92+D95+D96+D97+D98+D100</f>
        <v>40</v>
      </c>
      <c r="E88" s="61">
        <f>E90+E93+E94+E99+E101+E102+E103+E105+E108+E110+E112+E113+E114+E115+E116+E91+E92+E95+E96+E97+E98+E100</f>
        <v>40</v>
      </c>
    </row>
    <row r="89" spans="1:5" ht="42.75" hidden="1">
      <c r="A89" s="13" t="s">
        <v>137</v>
      </c>
      <c r="B89" s="29" t="s">
        <v>138</v>
      </c>
      <c r="C89" s="61">
        <f>C90+C91+C92+C93+C94+C95+C96+C97+C98+C99+C100+C101+C102</f>
        <v>0</v>
      </c>
      <c r="D89" s="61">
        <f>D90+D91+D92+D93+D94+D95+D96+D97+D98+D99+D100+D101+D102</f>
        <v>0</v>
      </c>
      <c r="E89" s="61">
        <f>E90+E91+E92+E93+E94+E95+E96+E97+E98+E99+E100+E101+E102</f>
        <v>0</v>
      </c>
    </row>
    <row r="90" spans="1:5" ht="15" hidden="1">
      <c r="A90" s="18"/>
      <c r="B90" s="32"/>
      <c r="C90" s="69"/>
      <c r="D90" s="69"/>
      <c r="E90" s="69"/>
    </row>
    <row r="91" spans="1:5" ht="15" hidden="1">
      <c r="A91" s="17"/>
      <c r="B91" s="42"/>
      <c r="C91" s="69"/>
      <c r="D91" s="69"/>
      <c r="E91" s="69"/>
    </row>
    <row r="92" spans="1:5" ht="15" hidden="1">
      <c r="A92" s="17"/>
      <c r="B92" s="42"/>
      <c r="C92" s="69"/>
      <c r="D92" s="69"/>
      <c r="E92" s="69"/>
    </row>
    <row r="93" spans="1:5" ht="128.25" customHeight="1" hidden="1">
      <c r="A93" s="17"/>
      <c r="B93" s="42"/>
      <c r="C93" s="48"/>
      <c r="D93" s="48"/>
      <c r="E93" s="48"/>
    </row>
    <row r="94" spans="1:5" ht="15" hidden="1">
      <c r="A94" s="17"/>
      <c r="B94" s="42"/>
      <c r="C94" s="48"/>
      <c r="D94" s="48"/>
      <c r="E94" s="48"/>
    </row>
    <row r="95" spans="1:5" ht="15" hidden="1">
      <c r="A95" s="17"/>
      <c r="B95" s="63"/>
      <c r="C95" s="48"/>
      <c r="D95" s="48"/>
      <c r="E95" s="48"/>
    </row>
    <row r="96" spans="1:5" ht="15" hidden="1">
      <c r="A96" s="18"/>
      <c r="B96" s="63"/>
      <c r="C96" s="48"/>
      <c r="D96" s="48"/>
      <c r="E96" s="48"/>
    </row>
    <row r="97" spans="1:5" ht="15" hidden="1">
      <c r="A97" s="78"/>
      <c r="B97" s="79"/>
      <c r="C97" s="48"/>
      <c r="D97" s="48"/>
      <c r="E97" s="48"/>
    </row>
    <row r="98" spans="1:5" ht="15" hidden="1">
      <c r="A98" s="78"/>
      <c r="B98" s="79"/>
      <c r="C98" s="48"/>
      <c r="D98" s="48"/>
      <c r="E98" s="48"/>
    </row>
    <row r="99" spans="1:5" ht="15" hidden="1">
      <c r="A99" s="78"/>
      <c r="B99" s="79"/>
      <c r="C99" s="48"/>
      <c r="D99" s="48"/>
      <c r="E99" s="48"/>
    </row>
    <row r="100" spans="1:5" ht="15" hidden="1">
      <c r="A100" s="78"/>
      <c r="B100" s="79"/>
      <c r="C100" s="48"/>
      <c r="D100" s="48"/>
      <c r="E100" s="48"/>
    </row>
    <row r="101" spans="1:5" ht="15" hidden="1">
      <c r="A101" s="78"/>
      <c r="B101" s="79"/>
      <c r="C101" s="48"/>
      <c r="D101" s="48"/>
      <c r="E101" s="48"/>
    </row>
    <row r="102" spans="1:5" ht="15" hidden="1">
      <c r="A102" s="78"/>
      <c r="B102" s="79"/>
      <c r="C102" s="48"/>
      <c r="D102" s="48"/>
      <c r="E102" s="48"/>
    </row>
    <row r="103" spans="1:5" ht="63" customHeight="1">
      <c r="A103" s="17" t="s">
        <v>139</v>
      </c>
      <c r="B103" s="32" t="s">
        <v>140</v>
      </c>
      <c r="C103" s="33">
        <v>15</v>
      </c>
      <c r="D103" s="33">
        <v>15</v>
      </c>
      <c r="E103" s="33">
        <v>15</v>
      </c>
    </row>
    <row r="104" spans="1:5" s="68" customFormat="1" ht="85.5" hidden="1">
      <c r="A104" s="58" t="s">
        <v>141</v>
      </c>
      <c r="B104" s="29" t="s">
        <v>142</v>
      </c>
      <c r="C104" s="40">
        <f>C105</f>
        <v>0</v>
      </c>
      <c r="D104" s="40">
        <f>D105</f>
        <v>0</v>
      </c>
      <c r="E104" s="40">
        <f>E105</f>
        <v>0</v>
      </c>
    </row>
    <row r="105" spans="1:5" ht="15" hidden="1">
      <c r="A105" s="78"/>
      <c r="B105" s="79"/>
      <c r="C105" s="33"/>
      <c r="D105" s="33"/>
      <c r="E105" s="33"/>
    </row>
    <row r="106" spans="1:5" s="68" customFormat="1" ht="63" customHeight="1" hidden="1">
      <c r="A106" s="80" t="s">
        <v>143</v>
      </c>
      <c r="B106" s="81" t="s">
        <v>144</v>
      </c>
      <c r="C106" s="40">
        <f>C107+C109</f>
        <v>25</v>
      </c>
      <c r="D106" s="40">
        <f>D107+D109</f>
        <v>25</v>
      </c>
      <c r="E106" s="40">
        <f>E107+E109</f>
        <v>25</v>
      </c>
    </row>
    <row r="107" spans="1:5" s="68" customFormat="1" ht="57" hidden="1">
      <c r="A107" s="82" t="s">
        <v>145</v>
      </c>
      <c r="B107" s="81" t="s">
        <v>146</v>
      </c>
      <c r="C107" s="40">
        <f>C108</f>
        <v>0</v>
      </c>
      <c r="D107" s="40">
        <f>D108</f>
        <v>0</v>
      </c>
      <c r="E107" s="40">
        <f>E108</f>
        <v>0</v>
      </c>
    </row>
    <row r="108" spans="1:5" ht="93" customHeight="1" hidden="1">
      <c r="A108" s="17" t="s">
        <v>147</v>
      </c>
      <c r="B108" s="32" t="s">
        <v>148</v>
      </c>
      <c r="C108" s="33"/>
      <c r="D108" s="33"/>
      <c r="E108" s="33"/>
    </row>
    <row r="109" spans="1:5" s="68" customFormat="1" ht="85.5">
      <c r="A109" s="58" t="s">
        <v>149</v>
      </c>
      <c r="B109" s="29" t="s">
        <v>150</v>
      </c>
      <c r="C109" s="40">
        <f>C110</f>
        <v>25</v>
      </c>
      <c r="D109" s="40">
        <f>D110</f>
        <v>25</v>
      </c>
      <c r="E109" s="40">
        <f>E110</f>
        <v>25</v>
      </c>
    </row>
    <row r="110" spans="1:5" ht="96" customHeight="1">
      <c r="A110" s="17" t="s">
        <v>151</v>
      </c>
      <c r="B110" s="32" t="s">
        <v>152</v>
      </c>
      <c r="C110" s="33">
        <v>25</v>
      </c>
      <c r="D110" s="33">
        <v>25</v>
      </c>
      <c r="E110" s="33">
        <v>25</v>
      </c>
    </row>
    <row r="111" spans="1:5" s="68" customFormat="1" ht="14.25" hidden="1">
      <c r="A111" s="58" t="s">
        <v>153</v>
      </c>
      <c r="B111" s="29" t="s">
        <v>154</v>
      </c>
      <c r="C111" s="40">
        <f>C112</f>
        <v>0</v>
      </c>
      <c r="D111" s="40">
        <f>D112</f>
        <v>0</v>
      </c>
      <c r="E111" s="40">
        <f>E112</f>
        <v>0</v>
      </c>
    </row>
    <row r="112" spans="1:5" ht="15" hidden="1">
      <c r="A112" s="18"/>
      <c r="B112" s="32"/>
      <c r="C112" s="33"/>
      <c r="D112" s="33"/>
      <c r="E112" s="33"/>
    </row>
    <row r="113" spans="1:5" ht="15" hidden="1">
      <c r="A113" s="78"/>
      <c r="B113" s="79"/>
      <c r="C113" s="33"/>
      <c r="D113" s="33"/>
      <c r="E113" s="33"/>
    </row>
    <row r="114" spans="1:5" ht="81.75" customHeight="1" hidden="1">
      <c r="A114" s="78"/>
      <c r="B114" s="79"/>
      <c r="C114" s="33"/>
      <c r="D114" s="33"/>
      <c r="E114" s="33"/>
    </row>
    <row r="115" spans="1:5" ht="34.5" customHeight="1" hidden="1">
      <c r="A115" s="18"/>
      <c r="B115" s="83"/>
      <c r="C115" s="84"/>
      <c r="D115" s="84"/>
      <c r="E115" s="84"/>
    </row>
    <row r="116" spans="1:5" ht="46.5" customHeight="1" hidden="1">
      <c r="A116" s="18"/>
      <c r="B116" s="83"/>
      <c r="C116" s="85"/>
      <c r="D116" s="85"/>
      <c r="E116" s="85"/>
    </row>
    <row r="117" spans="1:5" ht="30" customHeight="1" hidden="1">
      <c r="A117" s="86" t="s">
        <v>155</v>
      </c>
      <c r="B117" s="87" t="s">
        <v>156</v>
      </c>
      <c r="C117" s="88"/>
      <c r="D117" s="43"/>
      <c r="E117" s="43"/>
    </row>
    <row r="118" spans="1:5" ht="17.25" customHeight="1" hidden="1">
      <c r="A118" s="89" t="s">
        <v>157</v>
      </c>
      <c r="B118" s="87" t="s">
        <v>158</v>
      </c>
      <c r="C118" s="88">
        <f aca="true" t="shared" si="3" ref="C118:C119">C119</f>
        <v>0</v>
      </c>
      <c r="D118" s="88">
        <f aca="true" t="shared" si="4" ref="D118:D119">D119</f>
        <v>0</v>
      </c>
      <c r="E118" s="88">
        <f aca="true" t="shared" si="5" ref="E118:E119">E119</f>
        <v>0</v>
      </c>
    </row>
    <row r="119" spans="1:5" ht="16.5" customHeight="1" hidden="1">
      <c r="A119" s="90" t="s">
        <v>159</v>
      </c>
      <c r="B119" s="87" t="s">
        <v>160</v>
      </c>
      <c r="C119" s="88">
        <f t="shared" si="3"/>
        <v>0</v>
      </c>
      <c r="D119" s="88">
        <f t="shared" si="4"/>
        <v>0</v>
      </c>
      <c r="E119" s="88">
        <f t="shared" si="5"/>
        <v>0</v>
      </c>
    </row>
    <row r="120" spans="1:5" ht="27" customHeight="1" hidden="1">
      <c r="A120" s="91" t="s">
        <v>161</v>
      </c>
      <c r="B120" s="92" t="s">
        <v>162</v>
      </c>
      <c r="C120" s="88"/>
      <c r="D120" s="43"/>
      <c r="E120" s="43"/>
    </row>
    <row r="121" spans="1:5" ht="14.25" customHeight="1" hidden="1">
      <c r="A121" s="90" t="s">
        <v>163</v>
      </c>
      <c r="B121" s="87" t="s">
        <v>158</v>
      </c>
      <c r="C121" s="88">
        <f>C122</f>
        <v>0</v>
      </c>
      <c r="D121" s="88">
        <f>D122</f>
        <v>0</v>
      </c>
      <c r="E121" s="88">
        <f>E122</f>
        <v>0</v>
      </c>
    </row>
    <row r="122" spans="1:5" ht="27" customHeight="1" hidden="1">
      <c r="A122" s="91" t="s">
        <v>164</v>
      </c>
      <c r="B122" s="92" t="s">
        <v>165</v>
      </c>
      <c r="C122" s="88"/>
      <c r="D122" s="43"/>
      <c r="E122" s="43"/>
    </row>
    <row r="123" spans="1:5" ht="15" hidden="1">
      <c r="A123" s="22"/>
      <c r="B123" s="87" t="s">
        <v>166</v>
      </c>
      <c r="C123" s="24">
        <f>C17</f>
        <v>4643.1</v>
      </c>
      <c r="D123" s="24">
        <f>D17</f>
        <v>4710</v>
      </c>
      <c r="E123" s="24">
        <f>E17</f>
        <v>4759</v>
      </c>
    </row>
    <row r="124" spans="1:5" s="68" customFormat="1" ht="14.25">
      <c r="A124" s="58" t="s">
        <v>167</v>
      </c>
      <c r="B124" s="93" t="s">
        <v>168</v>
      </c>
      <c r="C124" s="67">
        <f>C125+C155</f>
        <v>23232.329650000003</v>
      </c>
      <c r="D124" s="67">
        <f>D125+D155</f>
        <v>17950.2</v>
      </c>
      <c r="E124" s="67">
        <f>E125+E155</f>
        <v>17935.5</v>
      </c>
    </row>
    <row r="125" spans="1:5" ht="42.75">
      <c r="A125" s="13" t="s">
        <v>169</v>
      </c>
      <c r="B125" s="14" t="s">
        <v>170</v>
      </c>
      <c r="C125" s="61">
        <f>C126+C132+C143+C148</f>
        <v>22755.429650000002</v>
      </c>
      <c r="D125" s="61">
        <f>D126+D132+D143+D148</f>
        <v>17800.2</v>
      </c>
      <c r="E125" s="61">
        <f>E126+E132+E143+E148</f>
        <v>17785.5</v>
      </c>
    </row>
    <row r="126" spans="1:5" ht="29.25">
      <c r="A126" s="58" t="s">
        <v>171</v>
      </c>
      <c r="B126" s="94" t="s">
        <v>172</v>
      </c>
      <c r="C126" s="52">
        <f>C127+C130+C131+C129</f>
        <v>9313.03865</v>
      </c>
      <c r="D126" s="52">
        <f>D127+D130+D131+D129</f>
        <v>8326</v>
      </c>
      <c r="E126" s="52">
        <f>E127+E130+E131+E129</f>
        <v>8278</v>
      </c>
    </row>
    <row r="127" spans="1:7" ht="49.5" customHeight="1">
      <c r="A127" s="95" t="s">
        <v>173</v>
      </c>
      <c r="B127" s="96" t="s">
        <v>174</v>
      </c>
      <c r="C127" s="48">
        <v>8005</v>
      </c>
      <c r="D127" s="33">
        <v>7938</v>
      </c>
      <c r="E127" s="33">
        <v>7890</v>
      </c>
      <c r="G127" s="5"/>
    </row>
    <row r="128" spans="1:7" ht="32.25" customHeight="1" hidden="1">
      <c r="A128" s="95" t="s">
        <v>175</v>
      </c>
      <c r="B128" s="96" t="s">
        <v>176</v>
      </c>
      <c r="C128" s="48"/>
      <c r="D128" s="33"/>
      <c r="E128" s="33"/>
      <c r="G128" s="5"/>
    </row>
    <row r="129" spans="1:7" ht="36" customHeight="1">
      <c r="A129" s="95" t="s">
        <v>177</v>
      </c>
      <c r="B129" s="96" t="s">
        <v>176</v>
      </c>
      <c r="C129" s="48">
        <f>388+6.91165</f>
        <v>394.91165</v>
      </c>
      <c r="D129" s="33">
        <v>388</v>
      </c>
      <c r="E129" s="33">
        <v>388</v>
      </c>
      <c r="G129" s="5"/>
    </row>
    <row r="130" spans="1:5" ht="36.75" customHeight="1">
      <c r="A130" s="95" t="s">
        <v>178</v>
      </c>
      <c r="B130" s="96" t="s">
        <v>176</v>
      </c>
      <c r="C130" s="48">
        <f>196.885+716.242</f>
        <v>913.127</v>
      </c>
      <c r="D130" s="48">
        <v>0</v>
      </c>
      <c r="E130" s="48">
        <v>0</v>
      </c>
    </row>
    <row r="131" spans="1:5" ht="37.5" customHeight="1" hidden="1">
      <c r="A131" s="95" t="s">
        <v>179</v>
      </c>
      <c r="B131" s="96" t="s">
        <v>176</v>
      </c>
      <c r="C131" s="48"/>
      <c r="D131" s="48"/>
      <c r="E131" s="48"/>
    </row>
    <row r="132" spans="1:7" ht="28.5" customHeight="1">
      <c r="A132" s="13" t="s">
        <v>180</v>
      </c>
      <c r="B132" s="94" t="s">
        <v>181</v>
      </c>
      <c r="C132" s="52">
        <f>C135+C138+C133+C134</f>
        <v>7794.5</v>
      </c>
      <c r="D132" s="52">
        <f>D135+D138+D133+D134</f>
        <v>5794.5</v>
      </c>
      <c r="E132" s="52">
        <f>E135+E138+E133+E134</f>
        <v>5794.5</v>
      </c>
      <c r="G132" s="97"/>
    </row>
    <row r="133" spans="1:7" ht="112.5" customHeight="1" hidden="1">
      <c r="A133" s="18" t="s">
        <v>182</v>
      </c>
      <c r="B133" s="63" t="s">
        <v>183</v>
      </c>
      <c r="C133" s="48"/>
      <c r="D133" s="48"/>
      <c r="E133" s="48"/>
      <c r="G133" s="97"/>
    </row>
    <row r="134" spans="1:7" ht="94.5" customHeight="1" hidden="1">
      <c r="A134" s="18" t="s">
        <v>184</v>
      </c>
      <c r="B134" s="63" t="s">
        <v>185</v>
      </c>
      <c r="C134" s="48"/>
      <c r="D134" s="48"/>
      <c r="E134" s="48"/>
      <c r="G134" s="97"/>
    </row>
    <row r="135" spans="1:7" ht="32.25" customHeight="1" hidden="1">
      <c r="A135" s="13" t="s">
        <v>186</v>
      </c>
      <c r="B135" s="94" t="s">
        <v>187</v>
      </c>
      <c r="C135" s="52">
        <f>C136+C137</f>
        <v>0</v>
      </c>
      <c r="D135" s="52">
        <f>D136+D137</f>
        <v>0</v>
      </c>
      <c r="E135" s="52">
        <f>E136+E137</f>
        <v>0</v>
      </c>
      <c r="G135" s="97"/>
    </row>
    <row r="136" spans="1:7" ht="32.25" customHeight="1" hidden="1">
      <c r="A136" s="17" t="s">
        <v>188</v>
      </c>
      <c r="B136" s="32" t="s">
        <v>189</v>
      </c>
      <c r="C136" s="52"/>
      <c r="D136" s="52"/>
      <c r="E136" s="52"/>
      <c r="G136" s="97"/>
    </row>
    <row r="137" spans="1:5" ht="30" hidden="1">
      <c r="A137" s="17" t="s">
        <v>190</v>
      </c>
      <c r="B137" s="32" t="s">
        <v>191</v>
      </c>
      <c r="C137" s="48">
        <v>0</v>
      </c>
      <c r="D137" s="48">
        <v>0</v>
      </c>
      <c r="E137" s="48">
        <v>0</v>
      </c>
    </row>
    <row r="138" spans="1:5" ht="21" customHeight="1">
      <c r="A138" s="58" t="s">
        <v>192</v>
      </c>
      <c r="B138" s="29" t="s">
        <v>193</v>
      </c>
      <c r="C138" s="40">
        <f>C139+C140+C141+C142</f>
        <v>7794.5</v>
      </c>
      <c r="D138" s="40">
        <f>D139+D140+D141+D142</f>
        <v>5794.5</v>
      </c>
      <c r="E138" s="40">
        <f>E139+E140+E141+E142</f>
        <v>5794.5</v>
      </c>
    </row>
    <row r="139" spans="1:5" ht="67.5" customHeight="1" hidden="1">
      <c r="A139" s="17" t="s">
        <v>194</v>
      </c>
      <c r="B139" s="32" t="s">
        <v>195</v>
      </c>
      <c r="C139" s="40"/>
      <c r="D139" s="40"/>
      <c r="E139" s="40"/>
    </row>
    <row r="140" spans="1:5" ht="105">
      <c r="A140" s="17" t="s">
        <v>196</v>
      </c>
      <c r="B140" s="32" t="s">
        <v>197</v>
      </c>
      <c r="C140" s="48">
        <v>1794.5</v>
      </c>
      <c r="D140" s="48">
        <v>1794.5</v>
      </c>
      <c r="E140" s="48">
        <v>1794.5</v>
      </c>
    </row>
    <row r="141" spans="1:5" ht="79.5" customHeight="1" hidden="1">
      <c r="A141" s="17" t="s">
        <v>198</v>
      </c>
      <c r="B141" s="32" t="s">
        <v>199</v>
      </c>
      <c r="C141" s="48"/>
      <c r="D141" s="48"/>
      <c r="E141" s="48"/>
    </row>
    <row r="142" spans="1:5" ht="66" customHeight="1">
      <c r="A142" s="17" t="s">
        <v>200</v>
      </c>
      <c r="B142" s="32" t="s">
        <v>201</v>
      </c>
      <c r="C142" s="48">
        <v>6000</v>
      </c>
      <c r="D142" s="48">
        <v>4000</v>
      </c>
      <c r="E142" s="48">
        <v>4000</v>
      </c>
    </row>
    <row r="143" spans="1:5" ht="29.25">
      <c r="A143" s="58" t="s">
        <v>202</v>
      </c>
      <c r="B143" s="94" t="s">
        <v>203</v>
      </c>
      <c r="C143" s="40">
        <f>C144+C146</f>
        <v>420.3</v>
      </c>
      <c r="D143" s="40">
        <f>D144+D146</f>
        <v>454.1</v>
      </c>
      <c r="E143" s="40">
        <f>E144+E146</f>
        <v>488.40000000000003</v>
      </c>
    </row>
    <row r="144" spans="1:5" ht="48.75" customHeight="1">
      <c r="A144" s="58" t="s">
        <v>204</v>
      </c>
      <c r="B144" s="94" t="s">
        <v>205</v>
      </c>
      <c r="C144" s="40">
        <f>C145</f>
        <v>74.8</v>
      </c>
      <c r="D144" s="40">
        <f>D145</f>
        <v>74.8</v>
      </c>
      <c r="E144" s="40">
        <f>E145</f>
        <v>74.8</v>
      </c>
    </row>
    <row r="145" spans="1:5" ht="163.5" customHeight="1">
      <c r="A145" s="17" t="s">
        <v>206</v>
      </c>
      <c r="B145" s="32" t="s">
        <v>207</v>
      </c>
      <c r="C145" s="33">
        <v>74.8</v>
      </c>
      <c r="D145" s="33">
        <v>74.8</v>
      </c>
      <c r="E145" s="33">
        <v>74.8</v>
      </c>
    </row>
    <row r="146" spans="1:5" ht="51" customHeight="1">
      <c r="A146" s="58" t="s">
        <v>208</v>
      </c>
      <c r="B146" s="29" t="s">
        <v>209</v>
      </c>
      <c r="C146" s="40">
        <f>C147</f>
        <v>345.5</v>
      </c>
      <c r="D146" s="40">
        <f>D147</f>
        <v>379.3</v>
      </c>
      <c r="E146" s="40">
        <f>E147</f>
        <v>413.6</v>
      </c>
    </row>
    <row r="147" spans="1:5" ht="65.25" customHeight="1">
      <c r="A147" s="17" t="s">
        <v>210</v>
      </c>
      <c r="B147" s="32" t="s">
        <v>211</v>
      </c>
      <c r="C147" s="33">
        <v>345.5</v>
      </c>
      <c r="D147" s="33">
        <v>379.3</v>
      </c>
      <c r="E147" s="33">
        <v>413.6</v>
      </c>
    </row>
    <row r="148" spans="1:6" ht="15.75" customHeight="1">
      <c r="A148" s="13" t="s">
        <v>212</v>
      </c>
      <c r="B148" s="93" t="s">
        <v>213</v>
      </c>
      <c r="C148" s="98">
        <f>C149+C151</f>
        <v>5227.591</v>
      </c>
      <c r="D148" s="98">
        <f>D149+D151</f>
        <v>3225.6</v>
      </c>
      <c r="E148" s="98">
        <f>E149+E151</f>
        <v>3224.6</v>
      </c>
      <c r="F148" s="25"/>
    </row>
    <row r="149" spans="1:5" ht="57">
      <c r="A149" s="99" t="s">
        <v>214</v>
      </c>
      <c r="B149" s="66" t="s">
        <v>215</v>
      </c>
      <c r="C149" s="100">
        <f>C150</f>
        <v>1106</v>
      </c>
      <c r="D149" s="100">
        <f>D150</f>
        <v>0</v>
      </c>
      <c r="E149" s="100">
        <f>E150</f>
        <v>0</v>
      </c>
    </row>
    <row r="150" spans="1:5" ht="75">
      <c r="A150" s="101" t="s">
        <v>216</v>
      </c>
      <c r="B150" s="32" t="s">
        <v>217</v>
      </c>
      <c r="C150" s="102">
        <f>882+224</f>
        <v>1106</v>
      </c>
      <c r="D150" s="33">
        <v>0</v>
      </c>
      <c r="E150" s="33">
        <v>0</v>
      </c>
    </row>
    <row r="151" spans="1:5" ht="28.5">
      <c r="A151" s="103" t="s">
        <v>218</v>
      </c>
      <c r="B151" s="66" t="s">
        <v>219</v>
      </c>
      <c r="C151" s="100">
        <f>C152+C153</f>
        <v>4121.591</v>
      </c>
      <c r="D151" s="100">
        <f>D152</f>
        <v>3225.6</v>
      </c>
      <c r="E151" s="100">
        <f>E152</f>
        <v>3224.6</v>
      </c>
    </row>
    <row r="152" spans="1:5" ht="30">
      <c r="A152" s="101" t="s">
        <v>220</v>
      </c>
      <c r="B152" s="32" t="s">
        <v>221</v>
      </c>
      <c r="C152" s="104">
        <f>3706.5+415.091</f>
        <v>4121.591</v>
      </c>
      <c r="D152" s="104">
        <v>3225.6</v>
      </c>
      <c r="E152" s="104">
        <v>3224.6</v>
      </c>
    </row>
    <row r="153" spans="1:11" ht="78.75" customHeight="1" hidden="1">
      <c r="A153" s="18" t="s">
        <v>222</v>
      </c>
      <c r="B153" s="42" t="s">
        <v>223</v>
      </c>
      <c r="C153" s="104"/>
      <c r="D153" s="33"/>
      <c r="E153" s="33"/>
      <c r="K153" s="105"/>
    </row>
    <row r="154" spans="1:11" s="68" customFormat="1" ht="14.25">
      <c r="A154" s="106" t="s">
        <v>224</v>
      </c>
      <c r="B154" s="39" t="s">
        <v>225</v>
      </c>
      <c r="C154" s="100">
        <f>C155</f>
        <v>476.9</v>
      </c>
      <c r="D154" s="100">
        <f>D155</f>
        <v>150</v>
      </c>
      <c r="E154" s="100">
        <f>E155</f>
        <v>150</v>
      </c>
      <c r="K154" s="107"/>
    </row>
    <row r="155" spans="1:5" ht="30">
      <c r="A155" s="18" t="s">
        <v>226</v>
      </c>
      <c r="B155" s="32" t="s">
        <v>227</v>
      </c>
      <c r="C155" s="104">
        <f>150+326.9</f>
        <v>476.9</v>
      </c>
      <c r="D155" s="104">
        <v>150</v>
      </c>
      <c r="E155" s="104">
        <v>150</v>
      </c>
    </row>
    <row r="156" spans="1:5" ht="15">
      <c r="A156" s="108" t="s">
        <v>228</v>
      </c>
      <c r="B156" s="108"/>
      <c r="C156" s="40">
        <f>C16</f>
        <v>27875.429650000005</v>
      </c>
      <c r="D156" s="40">
        <f>D16</f>
        <v>22660.2</v>
      </c>
      <c r="E156" s="40">
        <f>E16</f>
        <v>22694.5</v>
      </c>
    </row>
    <row r="157" spans="4:5" ht="15">
      <c r="D157" s="109"/>
      <c r="E157" s="3"/>
    </row>
    <row r="158" spans="4:5" ht="15">
      <c r="D158" s="110"/>
      <c r="E158" s="3"/>
    </row>
    <row r="159" spans="4:5" ht="15">
      <c r="D159" s="110"/>
      <c r="E159" s="3"/>
    </row>
    <row r="160" spans="4:5" ht="15">
      <c r="D160" s="110"/>
      <c r="E160" s="3"/>
    </row>
    <row r="161" spans="4:5" ht="15">
      <c r="D161" s="110"/>
      <c r="E161" s="3"/>
    </row>
    <row r="162" spans="4:5" ht="15">
      <c r="D162" s="110"/>
      <c r="E162" s="3"/>
    </row>
    <row r="163" spans="4:5" ht="15">
      <c r="D163" s="110"/>
      <c r="E163" s="3"/>
    </row>
    <row r="164" spans="4:5" ht="15">
      <c r="D164" s="110"/>
      <c r="E164" s="3"/>
    </row>
    <row r="165" spans="4:5" ht="15">
      <c r="D165" s="110"/>
      <c r="E165" s="3"/>
    </row>
    <row r="166" spans="4:5" ht="15">
      <c r="D166" s="110"/>
      <c r="E166" s="3"/>
    </row>
    <row r="167" spans="4:5" ht="15">
      <c r="D167" s="110"/>
      <c r="E167" s="3"/>
    </row>
    <row r="168" spans="4:5" ht="15">
      <c r="D168" s="110"/>
      <c r="E168" s="3"/>
    </row>
    <row r="169" spans="4:5" ht="15">
      <c r="D169" s="110"/>
      <c r="E169" s="3"/>
    </row>
    <row r="170" spans="4:5" ht="15">
      <c r="D170" s="110"/>
      <c r="E170" s="3"/>
    </row>
    <row r="171" spans="4:5" ht="15">
      <c r="D171" s="110"/>
      <c r="E171" s="3"/>
    </row>
    <row r="172" spans="4:5" ht="15">
      <c r="D172" s="110"/>
      <c r="E172" s="3"/>
    </row>
    <row r="173" spans="4:5" ht="15">
      <c r="D173" s="110"/>
      <c r="E173" s="3"/>
    </row>
    <row r="174" spans="4:5" ht="15">
      <c r="D174" s="110"/>
      <c r="E174" s="3"/>
    </row>
    <row r="175" spans="4:5" ht="15">
      <c r="D175" s="110"/>
      <c r="E175" s="3"/>
    </row>
    <row r="176" spans="4:5" ht="15">
      <c r="D176" s="110"/>
      <c r="E176" s="3"/>
    </row>
  </sheetData>
  <sheetProtection selectLockedCells="1" selectUnlockedCells="1"/>
  <mergeCells count="10">
    <mergeCell ref="D1:E1"/>
    <mergeCell ref="D2:E2"/>
    <mergeCell ref="D3:E3"/>
    <mergeCell ref="C4:E4"/>
    <mergeCell ref="C5:E5"/>
    <mergeCell ref="C6:E6"/>
    <mergeCell ref="C7:E7"/>
    <mergeCell ref="D8:E8"/>
    <mergeCell ref="A9:E12"/>
    <mergeCell ref="A156:B156"/>
  </mergeCells>
  <printOptions/>
  <pageMargins left="0.19652777777777777" right="0.19652777777777777" top="0.11805555555555557" bottom="0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/>
  <cp:lastPrinted>2024-05-22T08:34:18Z</cp:lastPrinted>
  <dcterms:created xsi:type="dcterms:W3CDTF">2020-12-10T12:05:20Z</dcterms:created>
  <dcterms:modified xsi:type="dcterms:W3CDTF">2024-05-22T08:36:55Z</dcterms:modified>
  <cp:category/>
  <cp:version/>
  <cp:contentType/>
  <cp:contentStatus/>
  <cp:revision>1</cp:revision>
</cp:coreProperties>
</file>